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Jtello\OneDrive - Uniandinos\PC - Escritorio\"/>
    </mc:Choice>
  </mc:AlternateContent>
  <xr:revisionPtr revIDLastSave="13" documentId="6_{F3222598-1C8D-40AA-BE6E-A3AB994E5CA6}" xr6:coauthVersionLast="36" xr6:coauthVersionMax="36" xr10:uidLastSave="{52B1EB8E-3109-42E6-8AA5-C4E59DE432E5}"/>
  <bookViews>
    <workbookView xWindow="0" yWindow="0" windowWidth="25605" windowHeight="12165" xr2:uid="{00000000-000D-0000-FFFF-FFFF00000000}"/>
  </bookViews>
  <sheets>
    <sheet name="Hoja1" sheetId="1" r:id="rId1"/>
  </sheets>
  <definedNames>
    <definedName name="_xlnm.Print_Area" localSheetId="0">Hoja1!$A$1:$K$59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" i="1" l="1"/>
  <c r="P9" i="1"/>
  <c r="Q11" i="1" l="1"/>
  <c r="Q10" i="1"/>
  <c r="Q9" i="1"/>
  <c r="Q8" i="1"/>
  <c r="Q7" i="1"/>
  <c r="Q14" i="1"/>
  <c r="Q15" i="1"/>
  <c r="Q16" i="1"/>
  <c r="Q17" i="1"/>
  <c r="Q18" i="1"/>
  <c r="Q19" i="1"/>
  <c r="N44" i="1" l="1"/>
  <c r="P43" i="1"/>
  <c r="N43" i="1"/>
  <c r="P42" i="1"/>
  <c r="N42" i="1"/>
  <c r="P41" i="1"/>
  <c r="N41" i="1"/>
  <c r="P40" i="1"/>
  <c r="N40" i="1"/>
  <c r="P39" i="1"/>
  <c r="N39" i="1"/>
  <c r="P38" i="1"/>
  <c r="N38" i="1"/>
  <c r="N36" i="1"/>
  <c r="P35" i="1"/>
  <c r="N35" i="1"/>
  <c r="P34" i="1"/>
  <c r="N34" i="1"/>
  <c r="P33" i="1"/>
  <c r="N33" i="1"/>
  <c r="P32" i="1"/>
  <c r="N32" i="1"/>
  <c r="P31" i="1"/>
  <c r="N31" i="1"/>
  <c r="P30" i="1"/>
  <c r="N30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N11" i="1"/>
  <c r="O38" i="1" l="1"/>
  <c r="O39" i="1"/>
  <c r="O41" i="1"/>
  <c r="O32" i="1"/>
  <c r="O25" i="1"/>
  <c r="O15" i="1"/>
  <c r="O24" i="1"/>
  <c r="O22" i="1"/>
  <c r="O23" i="1"/>
  <c r="O42" i="1"/>
  <c r="O33" i="1"/>
  <c r="O30" i="1"/>
  <c r="O14" i="1"/>
  <c r="O16" i="1"/>
  <c r="O40" i="1"/>
  <c r="O34" i="1"/>
  <c r="O31" i="1"/>
  <c r="O26" i="1"/>
  <c r="O18" i="1"/>
  <c r="O17" i="1"/>
  <c r="P11" i="1"/>
  <c r="N6" i="1"/>
  <c r="P6" i="1"/>
  <c r="N7" i="1"/>
  <c r="P7" i="1"/>
  <c r="N8" i="1"/>
  <c r="O8" i="1" s="1"/>
  <c r="P8" i="1"/>
  <c r="N9" i="1"/>
  <c r="O9" i="1" s="1"/>
  <c r="N10" i="1"/>
  <c r="P10" i="1"/>
  <c r="Q44" i="1"/>
  <c r="Q43" i="1"/>
  <c r="Q42" i="1"/>
  <c r="Q41" i="1"/>
  <c r="Q40" i="1"/>
  <c r="Q39" i="1"/>
  <c r="Q38" i="1"/>
  <c r="Q36" i="1"/>
  <c r="Q35" i="1"/>
  <c r="Q34" i="1"/>
  <c r="Q33" i="1"/>
  <c r="Q32" i="1"/>
  <c r="Q31" i="1"/>
  <c r="Q30" i="1"/>
  <c r="Q28" i="1"/>
  <c r="Q27" i="1"/>
  <c r="Q26" i="1"/>
  <c r="Q25" i="1"/>
  <c r="Q24" i="1"/>
  <c r="Q23" i="1"/>
  <c r="Q22" i="1"/>
  <c r="Q20" i="1"/>
  <c r="Q21" i="1" s="1"/>
  <c r="K21" i="1" s="1"/>
  <c r="N12" i="1"/>
  <c r="C7" i="1"/>
  <c r="C8" i="1" s="1"/>
  <c r="C9" i="1" s="1"/>
  <c r="C10" i="1" s="1"/>
  <c r="C11" i="1" s="1"/>
  <c r="C12" i="1" s="1"/>
  <c r="C14" i="1" s="1"/>
  <c r="C15" i="1" s="1"/>
  <c r="C16" i="1" s="1"/>
  <c r="C17" i="1" s="1"/>
  <c r="C18" i="1" s="1"/>
  <c r="C19" i="1" s="1"/>
  <c r="C20" i="1" s="1"/>
  <c r="C22" i="1" s="1"/>
  <c r="C23" i="1" s="1"/>
  <c r="C24" i="1" s="1"/>
  <c r="C25" i="1" s="1"/>
  <c r="C26" i="1" s="1"/>
  <c r="C27" i="1" s="1"/>
  <c r="C28" i="1" s="1"/>
  <c r="C30" i="1" s="1"/>
  <c r="C31" i="1" s="1"/>
  <c r="C32" i="1" s="1"/>
  <c r="C33" i="1" s="1"/>
  <c r="C34" i="1" s="1"/>
  <c r="C35" i="1" s="1"/>
  <c r="C36" i="1" s="1"/>
  <c r="C38" i="1" s="1"/>
  <c r="C39" i="1" s="1"/>
  <c r="C40" i="1" s="1"/>
  <c r="C41" i="1" s="1"/>
  <c r="C42" i="1" s="1"/>
  <c r="C43" i="1" s="1"/>
  <c r="C44" i="1" s="1"/>
  <c r="O10" i="1" l="1"/>
  <c r="O7" i="1"/>
  <c r="Q45" i="1"/>
  <c r="K45" i="1" s="1"/>
  <c r="Q37" i="1"/>
  <c r="K37" i="1" s="1"/>
  <c r="Q29" i="1"/>
  <c r="K29" i="1" s="1"/>
  <c r="Q12" i="1"/>
  <c r="Q13" i="1" s="1"/>
  <c r="O6" i="1"/>
  <c r="P29" i="1"/>
  <c r="P37" i="1"/>
  <c r="P45" i="1"/>
  <c r="P21" i="1"/>
  <c r="P13" i="1"/>
  <c r="H13" i="1"/>
  <c r="H21" i="1"/>
  <c r="O19" i="1" s="1"/>
  <c r="H29" i="1"/>
  <c r="O27" i="1" s="1"/>
  <c r="H37" i="1"/>
  <c r="H45" i="1"/>
  <c r="O43" i="1" s="1"/>
  <c r="O11" i="1" l="1"/>
  <c r="O13" i="1" s="1"/>
  <c r="K13" i="1"/>
  <c r="K46" i="1" s="1"/>
  <c r="Q46" i="1"/>
  <c r="G51" i="1" s="1"/>
  <c r="O35" i="1"/>
  <c r="O37" i="1" s="1"/>
  <c r="O45" i="1"/>
  <c r="O29" i="1"/>
  <c r="O21" i="1"/>
  <c r="H46" i="1"/>
  <c r="M37" i="1" l="1"/>
  <c r="M29" i="1"/>
  <c r="M45" i="1"/>
  <c r="M21" i="1"/>
  <c r="M13" i="1"/>
  <c r="I13" i="1" s="1"/>
  <c r="J13" i="1" l="1"/>
  <c r="I21" i="1"/>
  <c r="J21" i="1" s="1"/>
  <c r="I37" i="1"/>
  <c r="J37" i="1" s="1"/>
  <c r="I45" i="1"/>
  <c r="J45" i="1" s="1"/>
  <c r="I29" i="1"/>
  <c r="J29" i="1" s="1"/>
  <c r="I46" i="1" l="1"/>
  <c r="G49" i="1" s="1"/>
  <c r="J46" i="1"/>
  <c r="G50" i="1" s="1"/>
</calcChain>
</file>

<file path=xl/sharedStrings.xml><?xml version="1.0" encoding="utf-8"?>
<sst xmlns="http://schemas.openxmlformats.org/spreadsheetml/2006/main" count="112" uniqueCount="48">
  <si>
    <t>PLANILLA DE CONTROL DE HORAS EXTRAS</t>
  </si>
  <si>
    <t>NOMBRES Y APELLIDOS</t>
  </si>
  <si>
    <t>Cédula</t>
  </si>
  <si>
    <t>Edad</t>
  </si>
  <si>
    <t>Cargo</t>
  </si>
  <si>
    <t>Área</t>
  </si>
  <si>
    <t>FESTIVOS</t>
  </si>
  <si>
    <t>FECHA</t>
  </si>
  <si>
    <t>DIA</t>
  </si>
  <si>
    <t>Hora inicial</t>
  </si>
  <si>
    <t>Hora terminación</t>
  </si>
  <si>
    <t>Actividad desarrollada</t>
  </si>
  <si>
    <t>EXTRAS SEMANA</t>
  </si>
  <si>
    <t>LABORADAS</t>
  </si>
  <si>
    <t>DIURNAS</t>
  </si>
  <si>
    <t>NOCTURNAS</t>
  </si>
  <si>
    <t>FESTIVO</t>
  </si>
  <si>
    <t>SEMANA 1</t>
  </si>
  <si>
    <t>L</t>
  </si>
  <si>
    <t>M</t>
  </si>
  <si>
    <t>J</t>
  </si>
  <si>
    <t>V</t>
  </si>
  <si>
    <t>S</t>
  </si>
  <si>
    <t>EXTRAS</t>
  </si>
  <si>
    <t>D</t>
  </si>
  <si>
    <t>Laboradas</t>
  </si>
  <si>
    <t>Diurnas</t>
  </si>
  <si>
    <t>Nocturnas</t>
  </si>
  <si>
    <t>Festivo</t>
  </si>
  <si>
    <t>TOTALES HORAS LABORADAS Y EXTRAS 1 SEMANA</t>
  </si>
  <si>
    <t>SEMANA 2</t>
  </si>
  <si>
    <t>TOTALES HORAS LABORADAS Y EXTRAS 2 SEMANA</t>
  </si>
  <si>
    <t>SEMANA 3</t>
  </si>
  <si>
    <t>TOTALES HORAS LABORADAS Y EXTRAS 3 SEMANA</t>
  </si>
  <si>
    <t>SEMANA 4</t>
  </si>
  <si>
    <t>TOTALES HORAS LABORADAS Y EXTRAS 4 SEMANA</t>
  </si>
  <si>
    <t>SEMANA 5</t>
  </si>
  <si>
    <t>TOTALES HORAS LABORADAS Y EXTRAS 5 SEMANA</t>
  </si>
  <si>
    <t>TOTAL MENSUAL LABORADAS Y EXTRAS</t>
  </si>
  <si>
    <t>HORAS EXTRAS</t>
  </si>
  <si>
    <t>NORMAL</t>
  </si>
  <si>
    <t>DIURNO</t>
  </si>
  <si>
    <t>NOCTURNO</t>
  </si>
  <si>
    <t>COLABORADOR</t>
  </si>
  <si>
    <t>Vo.Bo.JEFE AREA</t>
  </si>
  <si>
    <t>GESTION HUMANA</t>
  </si>
  <si>
    <t>FECHA DE RECIBIDO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</si>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</sst>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[h]:mm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Protection="1"/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2" fillId="0" borderId="0" xfId="0" applyFont="1" applyBorder="1" applyProtection="1"/>
    <xf numFmtId="164" fontId="3" fillId="0" borderId="18" xfId="0" applyNumberFormat="1" applyFont="1" applyFill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64" fontId="3" fillId="0" borderId="20" xfId="0" applyNumberFormat="1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/>
    <xf numFmtId="165" fontId="1" fillId="2" borderId="30" xfId="0" applyNumberFormat="1" applyFont="1" applyFill="1" applyBorder="1" applyAlignment="1" applyProtection="1">
      <alignment horizontal="center"/>
    </xf>
    <xf numFmtId="165" fontId="1" fillId="2" borderId="31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1" fillId="2" borderId="38" xfId="0" applyFont="1" applyFill="1" applyBorder="1" applyAlignment="1" applyProtection="1">
      <alignment horizontal="center"/>
    </xf>
    <xf numFmtId="0" fontId="1" fillId="2" borderId="39" xfId="0" applyFont="1" applyFill="1" applyBorder="1" applyAlignment="1" applyProtection="1">
      <alignment horizontal="center"/>
    </xf>
    <xf numFmtId="0" fontId="1" fillId="2" borderId="4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46" fontId="1" fillId="0" borderId="0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0" fillId="0" borderId="0" xfId="0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6" fillId="0" borderId="0" xfId="0" applyFont="1" applyBorder="1" applyProtection="1"/>
    <xf numFmtId="0" fontId="1" fillId="0" borderId="0" xfId="0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2" fillId="0" borderId="0" xfId="0" applyFont="1" applyProtection="1">
      <protection hidden="1"/>
    </xf>
    <xf numFmtId="46" fontId="1" fillId="0" borderId="2" xfId="0" applyNumberFormat="1" applyFont="1" applyBorder="1" applyAlignment="1" applyProtection="1">
      <alignment horizontal="center"/>
      <protection hidden="1"/>
    </xf>
    <xf numFmtId="46" fontId="1" fillId="0" borderId="0" xfId="0" applyNumberFormat="1" applyFont="1" applyBorder="1" applyAlignment="1" applyProtection="1">
      <alignment horizontal="center"/>
      <protection hidden="1"/>
    </xf>
    <xf numFmtId="20" fontId="3" fillId="0" borderId="20" xfId="0" applyNumberFormat="1" applyFont="1" applyBorder="1" applyAlignment="1" applyProtection="1">
      <alignment horizontal="center"/>
      <protection hidden="1"/>
    </xf>
    <xf numFmtId="20" fontId="3" fillId="0" borderId="0" xfId="0" applyNumberFormat="1" applyFont="1" applyBorder="1" applyAlignment="1" applyProtection="1">
      <alignment horizontal="center"/>
      <protection hidden="1"/>
    </xf>
    <xf numFmtId="165" fontId="1" fillId="2" borderId="32" xfId="0" applyNumberFormat="1" applyFont="1" applyFill="1" applyBorder="1" applyAlignment="1" applyProtection="1">
      <alignment horizontal="center"/>
      <protection hidden="1"/>
    </xf>
    <xf numFmtId="165" fontId="1" fillId="2" borderId="30" xfId="0" applyNumberFormat="1" applyFont="1" applyFill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20" fontId="3" fillId="0" borderId="6" xfId="0" applyNumberFormat="1" applyFont="1" applyBorder="1" applyAlignment="1" applyProtection="1">
      <alignment horizontal="center"/>
      <protection locked="0"/>
    </xf>
    <xf numFmtId="20" fontId="3" fillId="0" borderId="23" xfId="0" applyNumberFormat="1" applyFont="1" applyBorder="1" applyAlignment="1" applyProtection="1">
      <alignment horizontal="center"/>
      <protection locked="0"/>
    </xf>
    <xf numFmtId="20" fontId="3" fillId="0" borderId="27" xfId="0" applyNumberFormat="1" applyFont="1" applyBorder="1" applyAlignment="1" applyProtection="1">
      <alignment horizontal="center"/>
      <protection locked="0"/>
    </xf>
    <xf numFmtId="20" fontId="3" fillId="0" borderId="19" xfId="0" applyNumberFormat="1" applyFont="1" applyBorder="1" applyAlignment="1" applyProtection="1">
      <alignment horizontal="center" wrapText="1"/>
      <protection locked="0"/>
    </xf>
    <xf numFmtId="20" fontId="3" fillId="0" borderId="23" xfId="0" applyNumberFormat="1" applyFont="1" applyBorder="1" applyAlignment="1" applyProtection="1">
      <alignment horizontal="center" wrapText="1"/>
      <protection locked="0"/>
    </xf>
    <xf numFmtId="20" fontId="3" fillId="0" borderId="28" xfId="0" applyNumberFormat="1" applyFont="1" applyBorder="1" applyAlignment="1" applyProtection="1">
      <alignment horizontal="center" wrapText="1"/>
      <protection locked="0"/>
    </xf>
    <xf numFmtId="20" fontId="3" fillId="0" borderId="7" xfId="0" applyNumberFormat="1" applyFont="1" applyBorder="1" applyAlignment="1" applyProtection="1">
      <alignment horizontal="center" wrapText="1"/>
      <protection locked="0"/>
    </xf>
    <xf numFmtId="20" fontId="3" fillId="0" borderId="37" xfId="0" applyNumberFormat="1" applyFont="1" applyBorder="1" applyAlignment="1" applyProtection="1">
      <alignment horizontal="center" wrapText="1"/>
      <protection locked="0"/>
    </xf>
    <xf numFmtId="165" fontId="2" fillId="0" borderId="0" xfId="0" applyNumberFormat="1" applyFont="1" applyProtection="1">
      <protection hidden="1"/>
    </xf>
    <xf numFmtId="0" fontId="5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65" fontId="2" fillId="0" borderId="19" xfId="0" applyNumberFormat="1" applyFont="1" applyBorder="1" applyProtection="1"/>
    <xf numFmtId="165" fontId="2" fillId="0" borderId="28" xfId="0" applyNumberFormat="1" applyFont="1" applyBorder="1" applyProtection="1"/>
    <xf numFmtId="165" fontId="2" fillId="0" borderId="0" xfId="0" applyNumberFormat="1" applyFont="1" applyProtection="1"/>
    <xf numFmtId="164" fontId="3" fillId="3" borderId="18" xfId="0" applyNumberFormat="1" applyFont="1" applyFill="1" applyBorder="1" applyAlignment="1" applyProtection="1">
      <alignment horizontal="center"/>
      <protection locked="0"/>
    </xf>
    <xf numFmtId="166" fontId="1" fillId="2" borderId="29" xfId="0" applyNumberFormat="1" applyFont="1" applyFill="1" applyBorder="1" applyAlignment="1" applyProtection="1">
      <alignment horizontal="center"/>
    </xf>
    <xf numFmtId="166" fontId="1" fillId="2" borderId="30" xfId="0" applyNumberFormat="1" applyFont="1" applyFill="1" applyBorder="1" applyAlignment="1" applyProtection="1">
      <alignment horizontal="center"/>
    </xf>
    <xf numFmtId="166" fontId="1" fillId="2" borderId="41" xfId="0" applyNumberFormat="1" applyFont="1" applyFill="1" applyBorder="1" applyAlignment="1" applyProtection="1">
      <alignment horizontal="center"/>
    </xf>
    <xf numFmtId="166" fontId="1" fillId="2" borderId="39" xfId="0" applyNumberFormat="1" applyFont="1" applyFill="1" applyBorder="1" applyAlignment="1" applyProtection="1">
      <alignment horizontal="center"/>
    </xf>
    <xf numFmtId="0" fontId="1" fillId="2" borderId="41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</xf>
    <xf numFmtId="0" fontId="1" fillId="0" borderId="21" xfId="0" applyFont="1" applyBorder="1" applyAlignment="1" applyProtection="1">
      <alignment horizontal="center" vertical="center" textRotation="90" wrapText="1"/>
    </xf>
    <xf numFmtId="0" fontId="1" fillId="0" borderId="24" xfId="0" applyFont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textRotation="90" wrapText="1"/>
    </xf>
    <xf numFmtId="0" fontId="1" fillId="0" borderId="35" xfId="0" applyFont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51F0"/>
      <color rgb="FF0EB7EC"/>
      <color rgb="FF00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tabSelected="1" zoomScale="70" zoomScaleNormal="70" workbookViewId="0">
      <selection sqref="A1:K1"/>
    </sheetView>
  </sheetViews>
  <sheetFormatPr baseColWidth="10" defaultColWidth="11.42578125" defaultRowHeight="17.25" x14ac:dyDescent="0.3"/>
  <cols>
    <col min="1" max="1" width="6.140625" style="1" customWidth="1" collapsed="1"/>
    <col min="2" max="2" width="16" style="1" bestFit="1" customWidth="1" collapsed="1"/>
    <col min="3" max="3" width="12.140625" style="1" bestFit="1" customWidth="1" collapsed="1"/>
    <col min="4" max="4" width="7.140625" style="1" bestFit="1" customWidth="1" collapsed="1"/>
    <col min="5" max="6" width="18.85546875" style="1" customWidth="1" collapsed="1"/>
    <col min="7" max="7" width="48.28515625" style="1" bestFit="1" customWidth="1" collapsed="1"/>
    <col min="8" max="8" width="13.28515625" style="1" customWidth="1" collapsed="1"/>
    <col min="9" max="9" width="10" style="1" customWidth="1" collapsed="1"/>
    <col min="10" max="10" width="11.28515625" style="1" customWidth="1" collapsed="1"/>
    <col min="11" max="11" width="7.7109375" style="1" customWidth="1" collapsed="1"/>
    <col min="12" max="12" width="11.42578125" style="29" customWidth="1" collapsed="1"/>
    <col min="13" max="13" width="17.7109375" style="39" hidden="1" customWidth="1" collapsed="1"/>
    <col min="14" max="14" width="13.5703125" style="39" hidden="1" customWidth="1" collapsed="1"/>
    <col min="15" max="15" width="9.7109375" style="39" hidden="1" customWidth="1" collapsed="1"/>
    <col min="16" max="16" width="13.5703125" style="39" hidden="1" customWidth="1" collapsed="1"/>
    <col min="17" max="17" width="11.28515625" style="39" hidden="1" customWidth="1" collapsed="1"/>
    <col min="18" max="16384" width="11.42578125" style="1" collapsed="1"/>
  </cols>
  <sheetData>
    <row r="1" spans="1:17" ht="21.95" customHeight="1" thickBot="1" x14ac:dyDescent="0.3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8"/>
      <c r="N1" s="40">
        <v>0.875</v>
      </c>
      <c r="O1" s="40"/>
      <c r="P1" s="40">
        <v>4.1666666666666664E-2</v>
      </c>
    </row>
    <row r="2" spans="1:17" ht="21.95" customHeight="1" thickBot="1" x14ac:dyDescent="0.35">
      <c r="A2" s="76" t="s">
        <v>1</v>
      </c>
      <c r="B2" s="77"/>
      <c r="C2" s="78"/>
      <c r="D2" s="79"/>
      <c r="E2" s="80"/>
      <c r="F2" s="80"/>
      <c r="G2" s="80"/>
      <c r="H2" s="80"/>
      <c r="I2" s="80"/>
      <c r="J2" s="80"/>
      <c r="K2" s="81"/>
      <c r="N2" s="40">
        <v>2</v>
      </c>
      <c r="O2" s="40">
        <v>0.375</v>
      </c>
      <c r="P2" s="40">
        <v>0.125</v>
      </c>
    </row>
    <row r="3" spans="1:17" ht="21.95" customHeight="1" thickBot="1" x14ac:dyDescent="0.35">
      <c r="A3" s="96" t="s">
        <v>2</v>
      </c>
      <c r="B3" s="97"/>
      <c r="C3" s="98"/>
      <c r="D3" s="99"/>
      <c r="E3" s="99"/>
      <c r="F3" s="99"/>
      <c r="G3" s="2" t="s">
        <v>3</v>
      </c>
      <c r="H3" s="82"/>
      <c r="I3" s="83"/>
      <c r="J3" s="83"/>
      <c r="K3" s="84"/>
      <c r="N3" s="41"/>
      <c r="O3" s="41"/>
      <c r="P3" s="41"/>
    </row>
    <row r="4" spans="1:17" ht="21.95" customHeight="1" thickBot="1" x14ac:dyDescent="0.35">
      <c r="A4" s="76" t="s">
        <v>4</v>
      </c>
      <c r="B4" s="77"/>
      <c r="C4" s="78"/>
      <c r="D4" s="93"/>
      <c r="E4" s="94"/>
      <c r="F4" s="95"/>
      <c r="G4" s="2" t="s">
        <v>5</v>
      </c>
      <c r="H4" s="85"/>
      <c r="I4" s="86"/>
      <c r="J4" s="86"/>
      <c r="K4" s="87"/>
      <c r="N4" s="41"/>
      <c r="O4" s="41"/>
      <c r="P4" s="41"/>
    </row>
    <row r="5" spans="1:17" ht="18" thickBot="1" x14ac:dyDescent="0.35">
      <c r="A5" s="2"/>
      <c r="B5" s="3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5" t="s">
        <v>11</v>
      </c>
      <c r="H5" s="38"/>
      <c r="M5" s="39" t="s">
        <v>12</v>
      </c>
      <c r="N5" s="39" t="s">
        <v>13</v>
      </c>
      <c r="O5" s="39" t="s">
        <v>14</v>
      </c>
      <c r="P5" s="39" t="s">
        <v>15</v>
      </c>
      <c r="Q5" s="39" t="s">
        <v>16</v>
      </c>
    </row>
    <row r="6" spans="1:17" ht="15.95" customHeight="1" thickBot="1" x14ac:dyDescent="0.35">
      <c r="A6" s="88" t="s">
        <v>17</v>
      </c>
      <c r="B6" s="46"/>
      <c r="C6" s="66">
        <v>43423</v>
      </c>
      <c r="D6" s="6" t="s">
        <v>18</v>
      </c>
      <c r="E6" s="51">
        <v>0.33333333333333331</v>
      </c>
      <c r="F6" s="51">
        <v>0.75</v>
      </c>
      <c r="G6" s="54"/>
      <c r="H6" s="7"/>
      <c r="I6" s="7"/>
      <c r="J6" s="7"/>
      <c r="N6" s="42">
        <f>IF(E6="","",(F6-E6)-$P$1)</f>
        <v>0.375</v>
      </c>
      <c r="O6" s="42">
        <f t="shared" ref="O6:O10" si="0">IF(N6&lt;$O$2,"",IF(P6="",N6-$O$2,MAX(0,N6-$O$2-P6)))</f>
        <v>0</v>
      </c>
      <c r="P6" s="42" t="str">
        <f t="shared" ref="P6:P11" si="1">IF(F6&lt;$N$1,"",(F6-$N$1))</f>
        <v/>
      </c>
      <c r="Q6" s="43" t="str">
        <f>+IF(B6="","",N6)</f>
        <v/>
      </c>
    </row>
    <row r="7" spans="1:17" x14ac:dyDescent="0.3">
      <c r="A7" s="89"/>
      <c r="B7" s="47"/>
      <c r="C7" s="8">
        <f t="shared" ref="C7:C12" si="2">+C6+1</f>
        <v>43424</v>
      </c>
      <c r="D7" s="9" t="s">
        <v>19</v>
      </c>
      <c r="E7" s="51"/>
      <c r="F7" s="51"/>
      <c r="G7" s="55"/>
      <c r="H7" s="7"/>
      <c r="I7" s="7"/>
      <c r="J7" s="7"/>
      <c r="N7" s="42" t="str">
        <f>IF(E7="","",(F7-E7)-$P$1)</f>
        <v/>
      </c>
      <c r="O7" s="42" t="e">
        <f t="shared" si="0"/>
        <v>#VALUE!</v>
      </c>
      <c r="P7" s="42" t="str">
        <f t="shared" si="1"/>
        <v/>
      </c>
      <c r="Q7" s="43" t="str">
        <f t="shared" ref="Q7:Q11" si="3">+IF(B7="","",N7)</f>
        <v/>
      </c>
    </row>
    <row r="8" spans="1:17" x14ac:dyDescent="0.3">
      <c r="A8" s="89"/>
      <c r="B8" s="47"/>
      <c r="C8" s="10">
        <f t="shared" si="2"/>
        <v>43425</v>
      </c>
      <c r="D8" s="9" t="s">
        <v>19</v>
      </c>
      <c r="E8" s="51"/>
      <c r="F8" s="51"/>
      <c r="G8" s="55"/>
      <c r="H8" s="7"/>
      <c r="I8" s="7"/>
      <c r="J8" s="7"/>
      <c r="N8" s="42" t="str">
        <f>IF(E8="","",(F8-E8)-$P$1)</f>
        <v/>
      </c>
      <c r="O8" s="42" t="e">
        <f t="shared" si="0"/>
        <v>#VALUE!</v>
      </c>
      <c r="P8" s="42" t="str">
        <f t="shared" si="1"/>
        <v/>
      </c>
      <c r="Q8" s="43" t="str">
        <f t="shared" si="3"/>
        <v/>
      </c>
    </row>
    <row r="9" spans="1:17" x14ac:dyDescent="0.3">
      <c r="A9" s="89"/>
      <c r="B9" s="47"/>
      <c r="C9" s="10">
        <f t="shared" si="2"/>
        <v>43426</v>
      </c>
      <c r="D9" s="9" t="s">
        <v>20</v>
      </c>
      <c r="E9" s="51"/>
      <c r="F9" s="51"/>
      <c r="G9" s="55"/>
      <c r="H9" s="7"/>
      <c r="I9" s="7"/>
      <c r="J9" s="7"/>
      <c r="L9" s="43"/>
      <c r="N9" s="42" t="str">
        <f>IF(E9="","",(F9-E9)-$P$1)</f>
        <v/>
      </c>
      <c r="O9" s="42" t="e">
        <f t="shared" si="0"/>
        <v>#VALUE!</v>
      </c>
      <c r="P9" s="42" t="str">
        <f>IF(F9&lt;$N$1,"",(F9-$N$1))</f>
        <v/>
      </c>
      <c r="Q9" s="43" t="str">
        <f t="shared" si="3"/>
        <v/>
      </c>
    </row>
    <row r="10" spans="1:17" ht="18" thickBot="1" x14ac:dyDescent="0.35">
      <c r="A10" s="89"/>
      <c r="B10" s="47"/>
      <c r="C10" s="10">
        <f t="shared" si="2"/>
        <v>43427</v>
      </c>
      <c r="D10" s="9" t="s">
        <v>21</v>
      </c>
      <c r="E10" s="51"/>
      <c r="F10" s="51"/>
      <c r="G10" s="55"/>
      <c r="H10" s="7"/>
      <c r="I10" s="7"/>
      <c r="J10" s="7"/>
      <c r="N10" s="42" t="str">
        <f>IF(E10="","",(F10-E10)-$P$1)</f>
        <v/>
      </c>
      <c r="O10" s="42" t="e">
        <f t="shared" si="0"/>
        <v>#VALUE!</v>
      </c>
      <c r="P10" s="42" t="str">
        <f t="shared" si="1"/>
        <v/>
      </c>
      <c r="Q10" s="43" t="str">
        <f t="shared" si="3"/>
        <v/>
      </c>
    </row>
    <row r="11" spans="1:17" ht="15.75" customHeight="1" thickBot="1" x14ac:dyDescent="0.35">
      <c r="A11" s="89"/>
      <c r="B11" s="47"/>
      <c r="C11" s="10">
        <f t="shared" si="2"/>
        <v>43428</v>
      </c>
      <c r="D11" s="9" t="s">
        <v>22</v>
      </c>
      <c r="E11" s="51"/>
      <c r="F11" s="51"/>
      <c r="G11" s="55"/>
      <c r="H11" s="7"/>
      <c r="I11" s="73" t="s">
        <v>23</v>
      </c>
      <c r="J11" s="91"/>
      <c r="K11" s="92"/>
      <c r="N11" s="42">
        <f>(F11-E11)</f>
        <v>0</v>
      </c>
      <c r="O11" s="42" t="str">
        <f>IF(H13&lt;$N$2,"",IF(P11="",N11,N11-P11))</f>
        <v/>
      </c>
      <c r="P11" s="42" t="str">
        <f t="shared" si="1"/>
        <v/>
      </c>
      <c r="Q11" s="43" t="str">
        <f t="shared" si="3"/>
        <v/>
      </c>
    </row>
    <row r="12" spans="1:17" ht="18" thickBot="1" x14ac:dyDescent="0.35">
      <c r="A12" s="90"/>
      <c r="B12" s="48" t="s">
        <v>16</v>
      </c>
      <c r="C12" s="10">
        <f t="shared" si="2"/>
        <v>43429</v>
      </c>
      <c r="D12" s="11" t="s">
        <v>24</v>
      </c>
      <c r="E12" s="53"/>
      <c r="F12" s="53"/>
      <c r="G12" s="56"/>
      <c r="H12" s="12" t="s">
        <v>25</v>
      </c>
      <c r="I12" s="13" t="s">
        <v>26</v>
      </c>
      <c r="J12" s="14" t="s">
        <v>27</v>
      </c>
      <c r="K12" s="14" t="s">
        <v>28</v>
      </c>
      <c r="L12" s="15"/>
      <c r="N12" s="42">
        <f>(F12-E12)</f>
        <v>0</v>
      </c>
      <c r="O12" s="42" t="s">
        <v>47</v>
      </c>
      <c r="P12" s="42" t="s">
        <v>47</v>
      </c>
      <c r="Q12" s="43">
        <f>+IF(B12="","",N12)</f>
        <v>0</v>
      </c>
    </row>
    <row r="13" spans="1:17" ht="18" thickBot="1" x14ac:dyDescent="0.35">
      <c r="A13" s="16"/>
      <c r="B13" s="91" t="s">
        <v>29</v>
      </c>
      <c r="C13" s="91"/>
      <c r="D13" s="91"/>
      <c r="E13" s="91"/>
      <c r="F13" s="91"/>
      <c r="G13" s="91"/>
      <c r="H13" s="17">
        <f>+SUM(N6:N12)</f>
        <v>0.375</v>
      </c>
      <c r="I13" s="17" t="str">
        <f>IF(OR(H13&lt;$N$2,H13=$N$2),"",MAX(0,(M13-SUM(P6:P11)-N12)))</f>
        <v/>
      </c>
      <c r="J13" s="17" t="str">
        <f>IF(OR(H13&lt;$N$2,H13=$N$2),"",MAX(0,(M13-I13)-N12))</f>
        <v/>
      </c>
      <c r="K13" s="18">
        <f>Q13</f>
        <v>0</v>
      </c>
      <c r="L13" s="19"/>
      <c r="M13" s="44" t="str">
        <f>IF(H13&gt;$N$2,SUM(O6:P11)-$P$2+N12,"")</f>
        <v/>
      </c>
      <c r="N13" s="45"/>
      <c r="O13" s="45" t="e">
        <f>SUM(O6:O12)</f>
        <v>#VALUE!</v>
      </c>
      <c r="P13" s="45">
        <f>SUM(P6:P12)</f>
        <v>0</v>
      </c>
      <c r="Q13" s="45">
        <f>SUM(Q6:Q12)</f>
        <v>0</v>
      </c>
    </row>
    <row r="14" spans="1:17" x14ac:dyDescent="0.3">
      <c r="A14" s="100" t="s">
        <v>30</v>
      </c>
      <c r="B14" s="49"/>
      <c r="C14" s="20">
        <f>+C12+1</f>
        <v>43430</v>
      </c>
      <c r="D14" s="21" t="s">
        <v>18</v>
      </c>
      <c r="E14" s="51"/>
      <c r="F14" s="51"/>
      <c r="G14" s="57"/>
      <c r="H14" s="7"/>
      <c r="I14" s="7"/>
      <c r="J14" s="7"/>
      <c r="N14" s="42" t="str">
        <f>IF(E14="","",(F14-E14)-$P$1)</f>
        <v/>
      </c>
      <c r="O14" s="42" t="e">
        <f t="shared" ref="O14:O18" si="4">IF(N14&lt;$O$2,"",IF(P14="",N14-$O$2,MAX(0,N14-$O$2-P14)))</f>
        <v>#VALUE!</v>
      </c>
      <c r="P14" s="42" t="str">
        <f t="shared" ref="P14:P19" si="5">IF(F14&lt;$N$1,"",(F14-$N$1))</f>
        <v/>
      </c>
      <c r="Q14" s="43" t="str">
        <f t="shared" ref="Q14:Q19" si="6">+IF(B14="","",N14)</f>
        <v/>
      </c>
    </row>
    <row r="15" spans="1:17" x14ac:dyDescent="0.3">
      <c r="A15" s="89"/>
      <c r="B15" s="47"/>
      <c r="C15" s="10">
        <f t="shared" ref="C15:C20" si="7">+C14+1</f>
        <v>43431</v>
      </c>
      <c r="D15" s="9" t="s">
        <v>19</v>
      </c>
      <c r="E15" s="51"/>
      <c r="F15" s="51"/>
      <c r="G15" s="55"/>
      <c r="H15" s="7"/>
      <c r="I15" s="7"/>
      <c r="J15" s="7"/>
      <c r="N15" s="42" t="str">
        <f>IF(E15="","",(F15-E15)-$P$1)</f>
        <v/>
      </c>
      <c r="O15" s="42" t="e">
        <f t="shared" si="4"/>
        <v>#VALUE!</v>
      </c>
      <c r="P15" s="42" t="str">
        <f t="shared" si="5"/>
        <v/>
      </c>
      <c r="Q15" s="43" t="str">
        <f t="shared" si="6"/>
        <v/>
      </c>
    </row>
    <row r="16" spans="1:17" x14ac:dyDescent="0.3">
      <c r="A16" s="89"/>
      <c r="B16" s="47"/>
      <c r="C16" s="10">
        <f t="shared" si="7"/>
        <v>43432</v>
      </c>
      <c r="D16" s="9" t="s">
        <v>19</v>
      </c>
      <c r="E16" s="51"/>
      <c r="F16" s="51"/>
      <c r="G16" s="55"/>
      <c r="H16" s="7"/>
      <c r="I16" s="7"/>
      <c r="J16" s="7"/>
      <c r="N16" s="42" t="str">
        <f>IF(E16="","",(F16-E16)-$P$1)</f>
        <v/>
      </c>
      <c r="O16" s="42" t="e">
        <f t="shared" si="4"/>
        <v>#VALUE!</v>
      </c>
      <c r="P16" s="42" t="str">
        <f t="shared" si="5"/>
        <v/>
      </c>
      <c r="Q16" s="43" t="str">
        <f t="shared" si="6"/>
        <v/>
      </c>
    </row>
    <row r="17" spans="1:17" x14ac:dyDescent="0.3">
      <c r="A17" s="89"/>
      <c r="B17" s="47"/>
      <c r="C17" s="10">
        <f t="shared" si="7"/>
        <v>43433</v>
      </c>
      <c r="D17" s="9" t="s">
        <v>20</v>
      </c>
      <c r="E17" s="51"/>
      <c r="F17" s="51"/>
      <c r="G17" s="55"/>
      <c r="H17" s="7"/>
      <c r="I17" s="7"/>
      <c r="J17" s="7"/>
      <c r="N17" s="42" t="str">
        <f>IF(E17="","",(F17-E17)-$P$1)</f>
        <v/>
      </c>
      <c r="O17" s="42" t="e">
        <f t="shared" si="4"/>
        <v>#VALUE!</v>
      </c>
      <c r="P17" s="42" t="str">
        <f t="shared" si="5"/>
        <v/>
      </c>
      <c r="Q17" s="43" t="str">
        <f t="shared" si="6"/>
        <v/>
      </c>
    </row>
    <row r="18" spans="1:17" ht="18" thickBot="1" x14ac:dyDescent="0.35">
      <c r="A18" s="89"/>
      <c r="B18" s="47"/>
      <c r="C18" s="10">
        <f t="shared" si="7"/>
        <v>43434</v>
      </c>
      <c r="D18" s="9" t="s">
        <v>21</v>
      </c>
      <c r="E18" s="51"/>
      <c r="F18" s="51"/>
      <c r="G18" s="55"/>
      <c r="H18" s="7"/>
      <c r="I18" s="7"/>
      <c r="J18" s="7"/>
      <c r="N18" s="42" t="str">
        <f>IF(E18="","",(F18-E18)-$P$1)</f>
        <v/>
      </c>
      <c r="O18" s="42" t="e">
        <f t="shared" si="4"/>
        <v>#VALUE!</v>
      </c>
      <c r="P18" s="42" t="str">
        <f t="shared" si="5"/>
        <v/>
      </c>
      <c r="Q18" s="43" t="str">
        <f t="shared" si="6"/>
        <v/>
      </c>
    </row>
    <row r="19" spans="1:17" ht="15.95" customHeight="1" thickBot="1" x14ac:dyDescent="0.35">
      <c r="A19" s="89"/>
      <c r="B19" s="47"/>
      <c r="C19" s="10">
        <f t="shared" si="7"/>
        <v>43435</v>
      </c>
      <c r="D19" s="9" t="s">
        <v>22</v>
      </c>
      <c r="E19" s="51"/>
      <c r="F19" s="51"/>
      <c r="G19" s="55"/>
      <c r="H19" s="7"/>
      <c r="I19" s="73" t="s">
        <v>23</v>
      </c>
      <c r="J19" s="91"/>
      <c r="K19" s="92"/>
      <c r="N19" s="42">
        <f>(F19-E19)</f>
        <v>0</v>
      </c>
      <c r="O19" s="42" t="str">
        <f>IF(H21&lt;$N$2,"",IF(P19="",N19,N19-P19))</f>
        <v/>
      </c>
      <c r="P19" s="42" t="str">
        <f t="shared" si="5"/>
        <v/>
      </c>
      <c r="Q19" s="43" t="str">
        <f t="shared" si="6"/>
        <v/>
      </c>
    </row>
    <row r="20" spans="1:17" ht="18" thickBot="1" x14ac:dyDescent="0.35">
      <c r="A20" s="101"/>
      <c r="B20" s="50" t="s">
        <v>16</v>
      </c>
      <c r="C20" s="22">
        <f t="shared" si="7"/>
        <v>43436</v>
      </c>
      <c r="D20" s="23" t="s">
        <v>24</v>
      </c>
      <c r="E20" s="53"/>
      <c r="F20" s="53"/>
      <c r="G20" s="58"/>
      <c r="H20" s="24" t="s">
        <v>25</v>
      </c>
      <c r="I20" s="25" t="s">
        <v>26</v>
      </c>
      <c r="J20" s="26" t="s">
        <v>27</v>
      </c>
      <c r="K20" s="26" t="s">
        <v>28</v>
      </c>
      <c r="N20" s="42">
        <f>(F20-E20)</f>
        <v>0</v>
      </c>
      <c r="O20" s="42" t="s">
        <v>47</v>
      </c>
      <c r="P20" s="42" t="s">
        <v>47</v>
      </c>
      <c r="Q20" s="43">
        <f>+IF(B20="","",N20)</f>
        <v>0</v>
      </c>
    </row>
    <row r="21" spans="1:17" ht="18" thickBot="1" x14ac:dyDescent="0.35">
      <c r="A21" s="16"/>
      <c r="B21" s="91" t="s">
        <v>31</v>
      </c>
      <c r="C21" s="91"/>
      <c r="D21" s="91"/>
      <c r="E21" s="91"/>
      <c r="F21" s="91"/>
      <c r="G21" s="91"/>
      <c r="H21" s="17">
        <f>+SUM(N14:N20)</f>
        <v>0</v>
      </c>
      <c r="I21" s="17" t="str">
        <f>IF(OR(H21&lt;$N$2,H21=$N$2),"",MAX(0,(M21-SUM(P14:P19)-N20)))</f>
        <v/>
      </c>
      <c r="J21" s="17" t="str">
        <f>IF(OR(H21&lt;$N$2,H21=$N$2),"",MAX(0,(M21-I21)-N20))</f>
        <v/>
      </c>
      <c r="K21" s="18">
        <f>Q21</f>
        <v>0</v>
      </c>
      <c r="M21" s="44" t="str">
        <f>IF(H21&gt;$N$2,SUM(O14:P19)-$P$2+N20,"")</f>
        <v/>
      </c>
      <c r="N21" s="45"/>
      <c r="O21" s="45" t="e">
        <f>SUM(O14:O20)</f>
        <v>#VALUE!</v>
      </c>
      <c r="P21" s="45">
        <f>SUM(P14:P20)</f>
        <v>0</v>
      </c>
      <c r="Q21" s="45">
        <f>SUM(Q14:Q20)</f>
        <v>0</v>
      </c>
    </row>
    <row r="22" spans="1:17" x14ac:dyDescent="0.3">
      <c r="A22" s="88" t="s">
        <v>32</v>
      </c>
      <c r="B22" s="46"/>
      <c r="C22" s="10">
        <f>+C20+1</f>
        <v>43437</v>
      </c>
      <c r="D22" s="6" t="s">
        <v>18</v>
      </c>
      <c r="E22" s="51"/>
      <c r="F22" s="51"/>
      <c r="G22" s="54"/>
      <c r="H22" s="7"/>
      <c r="I22" s="7"/>
      <c r="J22" s="7"/>
      <c r="N22" s="42" t="str">
        <f>IF(E22="","",(F22-E22)-$P$1)</f>
        <v/>
      </c>
      <c r="O22" s="42" t="e">
        <f t="shared" ref="O22:O26" si="8">IF(N22&lt;$O$2,"",IF(P22="",N22-$O$2,MAX(0,N22-$O$2-P22)))</f>
        <v>#VALUE!</v>
      </c>
      <c r="P22" s="42" t="str">
        <f t="shared" ref="P22:P27" si="9">IF(F22&lt;$N$1,"",(F22-$N$1))</f>
        <v/>
      </c>
      <c r="Q22" s="43" t="str">
        <f t="shared" ref="Q22:Q28" si="10">+IF(B22="","",N22)</f>
        <v/>
      </c>
    </row>
    <row r="23" spans="1:17" x14ac:dyDescent="0.3">
      <c r="A23" s="89"/>
      <c r="B23" s="47"/>
      <c r="C23" s="10">
        <f t="shared" ref="C23:C28" si="11">+C22+1</f>
        <v>43438</v>
      </c>
      <c r="D23" s="9" t="s">
        <v>19</v>
      </c>
      <c r="E23" s="51"/>
      <c r="F23" s="51"/>
      <c r="G23" s="55"/>
      <c r="H23" s="7"/>
      <c r="I23" s="7"/>
      <c r="J23" s="7"/>
      <c r="N23" s="42" t="str">
        <f>IF(E23="","",(F23-E23)-$P$1)</f>
        <v/>
      </c>
      <c r="O23" s="42" t="e">
        <f t="shared" si="8"/>
        <v>#VALUE!</v>
      </c>
      <c r="P23" s="42" t="str">
        <f t="shared" si="9"/>
        <v/>
      </c>
      <c r="Q23" s="43" t="str">
        <f t="shared" si="10"/>
        <v/>
      </c>
    </row>
    <row r="24" spans="1:17" x14ac:dyDescent="0.3">
      <c r="A24" s="89"/>
      <c r="B24" s="47"/>
      <c r="C24" s="10">
        <f t="shared" si="11"/>
        <v>43439</v>
      </c>
      <c r="D24" s="9" t="s">
        <v>19</v>
      </c>
      <c r="E24" s="51"/>
      <c r="F24" s="51"/>
      <c r="G24" s="55"/>
      <c r="H24" s="7"/>
      <c r="I24" s="7"/>
      <c r="J24" s="7"/>
      <c r="N24" s="42" t="str">
        <f>IF(E24="","",(F24-E24)-$P$1)</f>
        <v/>
      </c>
      <c r="O24" s="42" t="e">
        <f t="shared" si="8"/>
        <v>#VALUE!</v>
      </c>
      <c r="P24" s="42" t="str">
        <f t="shared" si="9"/>
        <v/>
      </c>
      <c r="Q24" s="43" t="str">
        <f t="shared" si="10"/>
        <v/>
      </c>
    </row>
    <row r="25" spans="1:17" x14ac:dyDescent="0.3">
      <c r="A25" s="89"/>
      <c r="B25" s="47"/>
      <c r="C25" s="10">
        <f t="shared" si="11"/>
        <v>43440</v>
      </c>
      <c r="D25" s="9" t="s">
        <v>20</v>
      </c>
      <c r="E25" s="51"/>
      <c r="F25" s="51"/>
      <c r="G25" s="55"/>
      <c r="H25" s="7"/>
      <c r="I25" s="7"/>
      <c r="J25" s="7"/>
      <c r="N25" s="42" t="str">
        <f>IF(E25="","",(F25-E25)-$P$1)</f>
        <v/>
      </c>
      <c r="O25" s="42" t="e">
        <f t="shared" si="8"/>
        <v>#VALUE!</v>
      </c>
      <c r="P25" s="42" t="str">
        <f t="shared" si="9"/>
        <v/>
      </c>
      <c r="Q25" s="43" t="str">
        <f t="shared" si="10"/>
        <v/>
      </c>
    </row>
    <row r="26" spans="1:17" ht="18" thickBot="1" x14ac:dyDescent="0.35">
      <c r="A26" s="89"/>
      <c r="B26" s="47"/>
      <c r="C26" s="10">
        <f t="shared" si="11"/>
        <v>43441</v>
      </c>
      <c r="D26" s="9" t="s">
        <v>21</v>
      </c>
      <c r="E26" s="51"/>
      <c r="F26" s="51"/>
      <c r="G26" s="55"/>
      <c r="H26" s="7"/>
      <c r="I26" s="7"/>
      <c r="J26" s="7"/>
      <c r="N26" s="42" t="str">
        <f>IF(E26="","",(F26-E26)-$P$1)</f>
        <v/>
      </c>
      <c r="O26" s="42" t="e">
        <f t="shared" si="8"/>
        <v>#VALUE!</v>
      </c>
      <c r="P26" s="42" t="str">
        <f t="shared" si="9"/>
        <v/>
      </c>
      <c r="Q26" s="43" t="str">
        <f t="shared" si="10"/>
        <v/>
      </c>
    </row>
    <row r="27" spans="1:17" ht="15.75" customHeight="1" thickBot="1" x14ac:dyDescent="0.35">
      <c r="A27" s="89"/>
      <c r="B27" s="47"/>
      <c r="C27" s="10">
        <f t="shared" si="11"/>
        <v>43442</v>
      </c>
      <c r="D27" s="9" t="s">
        <v>22</v>
      </c>
      <c r="E27" s="51"/>
      <c r="F27" s="51"/>
      <c r="G27" s="55"/>
      <c r="H27" s="7"/>
      <c r="I27" s="73" t="s">
        <v>23</v>
      </c>
      <c r="J27" s="91"/>
      <c r="K27" s="92"/>
      <c r="N27" s="42">
        <f>(F27-E27)</f>
        <v>0</v>
      </c>
      <c r="O27" s="42" t="str">
        <f>IF(H29&lt;$N$2,"",IF(P27="",N27,N27-P27))</f>
        <v/>
      </c>
      <c r="P27" s="42" t="str">
        <f t="shared" si="9"/>
        <v/>
      </c>
      <c r="Q27" s="43" t="str">
        <f t="shared" si="10"/>
        <v/>
      </c>
    </row>
    <row r="28" spans="1:17" ht="18" thickBot="1" x14ac:dyDescent="0.35">
      <c r="A28" s="90"/>
      <c r="B28" s="48" t="s">
        <v>16</v>
      </c>
      <c r="C28" s="10">
        <f t="shared" si="11"/>
        <v>43443</v>
      </c>
      <c r="D28" s="11" t="s">
        <v>24</v>
      </c>
      <c r="E28" s="53"/>
      <c r="F28" s="53"/>
      <c r="G28" s="56"/>
      <c r="H28" s="28" t="s">
        <v>25</v>
      </c>
      <c r="I28" s="13" t="s">
        <v>26</v>
      </c>
      <c r="J28" s="14" t="s">
        <v>27</v>
      </c>
      <c r="K28" s="14" t="s">
        <v>28</v>
      </c>
      <c r="N28" s="42">
        <f>(F28-E28)</f>
        <v>0</v>
      </c>
      <c r="O28" s="42" t="s">
        <v>47</v>
      </c>
      <c r="P28" s="42" t="s">
        <v>47</v>
      </c>
      <c r="Q28" s="43">
        <f t="shared" si="10"/>
        <v>0</v>
      </c>
    </row>
    <row r="29" spans="1:17" ht="18" thickBot="1" x14ac:dyDescent="0.35">
      <c r="A29" s="16"/>
      <c r="B29" s="91" t="s">
        <v>33</v>
      </c>
      <c r="C29" s="91"/>
      <c r="D29" s="91"/>
      <c r="E29" s="91"/>
      <c r="F29" s="91"/>
      <c r="G29" s="91"/>
      <c r="H29" s="17">
        <f>+SUM(N22:N28)</f>
        <v>0</v>
      </c>
      <c r="I29" s="17" t="str">
        <f>IF(OR(H29&lt;$N$2,H29=$N$2),"",MAX(0,(M29-SUM(P22:P27)-N28)))</f>
        <v/>
      </c>
      <c r="J29" s="17" t="str">
        <f>IF(OR(H29&lt;$N$2,H29=$N$2),"",MAX(0,(M29-I29)-N28))</f>
        <v/>
      </c>
      <c r="K29" s="18">
        <f>Q29</f>
        <v>0</v>
      </c>
      <c r="M29" s="44" t="str">
        <f>IF(H29&gt;$N$2,SUM(O22:P27)-$P$2+N28,"")</f>
        <v/>
      </c>
      <c r="N29" s="45"/>
      <c r="O29" s="45" t="e">
        <f>SUM(O22:O28)</f>
        <v>#VALUE!</v>
      </c>
      <c r="P29" s="45">
        <f>SUM(P22:P28)</f>
        <v>0</v>
      </c>
      <c r="Q29" s="45">
        <f>SUM(Q22:Q28)</f>
        <v>0</v>
      </c>
    </row>
    <row r="30" spans="1:17" x14ac:dyDescent="0.3">
      <c r="A30" s="88" t="s">
        <v>34</v>
      </c>
      <c r="B30" s="46"/>
      <c r="C30" s="10">
        <f>+C28+1</f>
        <v>43444</v>
      </c>
      <c r="D30" s="6" t="s">
        <v>18</v>
      </c>
      <c r="E30" s="51"/>
      <c r="F30" s="51"/>
      <c r="G30" s="54"/>
      <c r="H30" s="7"/>
      <c r="I30" s="7"/>
      <c r="J30" s="7"/>
      <c r="N30" s="42" t="str">
        <f>IF(E30="","",(F30-E30)-$P$1)</f>
        <v/>
      </c>
      <c r="O30" s="42" t="e">
        <f t="shared" ref="O30:O34" si="12">IF(N30&lt;$O$2,"",IF(P30="",N30-$O$2,MAX(0,N30-$O$2-P30)))</f>
        <v>#VALUE!</v>
      </c>
      <c r="P30" s="42" t="str">
        <f t="shared" ref="P30:P35" si="13">IF(F30&lt;$N$1,"",(F30-$N$1))</f>
        <v/>
      </c>
      <c r="Q30" s="43" t="str">
        <f t="shared" ref="Q30:Q36" si="14">+IF(B30="","",N30)</f>
        <v/>
      </c>
    </row>
    <row r="31" spans="1:17" x14ac:dyDescent="0.3">
      <c r="A31" s="89"/>
      <c r="B31" s="47"/>
      <c r="C31" s="10">
        <f t="shared" ref="C31:C36" si="15">+C30+1</f>
        <v>43445</v>
      </c>
      <c r="D31" s="9" t="s">
        <v>19</v>
      </c>
      <c r="E31" s="51"/>
      <c r="F31" s="51"/>
      <c r="G31" s="55"/>
      <c r="H31" s="7"/>
      <c r="I31" s="7"/>
      <c r="J31" s="7"/>
      <c r="N31" s="42" t="str">
        <f>IF(E31="","",(F31-E31)-$P$1)</f>
        <v/>
      </c>
      <c r="O31" s="42" t="e">
        <f t="shared" si="12"/>
        <v>#VALUE!</v>
      </c>
      <c r="P31" s="42" t="str">
        <f t="shared" si="13"/>
        <v/>
      </c>
      <c r="Q31" s="43" t="str">
        <f t="shared" si="14"/>
        <v/>
      </c>
    </row>
    <row r="32" spans="1:17" x14ac:dyDescent="0.3">
      <c r="A32" s="89"/>
      <c r="B32" s="47"/>
      <c r="C32" s="10">
        <f t="shared" si="15"/>
        <v>43446</v>
      </c>
      <c r="D32" s="9" t="s">
        <v>19</v>
      </c>
      <c r="E32" s="51"/>
      <c r="F32" s="51"/>
      <c r="G32" s="55"/>
      <c r="H32" s="7"/>
      <c r="I32" s="7"/>
      <c r="J32" s="7"/>
      <c r="N32" s="42" t="str">
        <f>IF(E32="","",(F32-E32)-$P$1)</f>
        <v/>
      </c>
      <c r="O32" s="42" t="e">
        <f t="shared" si="12"/>
        <v>#VALUE!</v>
      </c>
      <c r="P32" s="42" t="str">
        <f t="shared" si="13"/>
        <v/>
      </c>
      <c r="Q32" s="43" t="str">
        <f t="shared" si="14"/>
        <v/>
      </c>
    </row>
    <row r="33" spans="1:17" x14ac:dyDescent="0.3">
      <c r="A33" s="89"/>
      <c r="B33" s="47"/>
      <c r="C33" s="10">
        <f t="shared" si="15"/>
        <v>43447</v>
      </c>
      <c r="D33" s="9" t="s">
        <v>20</v>
      </c>
      <c r="E33" s="51"/>
      <c r="F33" s="51"/>
      <c r="G33" s="55"/>
      <c r="H33" s="7"/>
      <c r="I33" s="7"/>
      <c r="J33" s="7"/>
      <c r="N33" s="42" t="str">
        <f>IF(E33="","",(F33-E33)-$P$1)</f>
        <v/>
      </c>
      <c r="O33" s="42" t="e">
        <f t="shared" si="12"/>
        <v>#VALUE!</v>
      </c>
      <c r="P33" s="42" t="str">
        <f t="shared" si="13"/>
        <v/>
      </c>
      <c r="Q33" s="43" t="str">
        <f t="shared" si="14"/>
        <v/>
      </c>
    </row>
    <row r="34" spans="1:17" ht="18" thickBot="1" x14ac:dyDescent="0.35">
      <c r="A34" s="89"/>
      <c r="B34" s="47"/>
      <c r="C34" s="10">
        <f t="shared" si="15"/>
        <v>43448</v>
      </c>
      <c r="D34" s="9" t="s">
        <v>21</v>
      </c>
      <c r="E34" s="51"/>
      <c r="F34" s="51"/>
      <c r="G34" s="55"/>
      <c r="H34" s="7"/>
      <c r="I34" s="7"/>
      <c r="J34" s="7"/>
      <c r="N34" s="42" t="str">
        <f>IF(E34="","",(F34-E34)-$P$1)</f>
        <v/>
      </c>
      <c r="O34" s="42" t="e">
        <f t="shared" si="12"/>
        <v>#VALUE!</v>
      </c>
      <c r="P34" s="42" t="str">
        <f t="shared" si="13"/>
        <v/>
      </c>
      <c r="Q34" s="43" t="str">
        <f t="shared" si="14"/>
        <v/>
      </c>
    </row>
    <row r="35" spans="1:17" ht="15.75" customHeight="1" thickBot="1" x14ac:dyDescent="0.35">
      <c r="A35" s="89"/>
      <c r="B35" s="47"/>
      <c r="C35" s="10">
        <f t="shared" si="15"/>
        <v>43449</v>
      </c>
      <c r="D35" s="9" t="s">
        <v>22</v>
      </c>
      <c r="E35" s="51"/>
      <c r="F35" s="51"/>
      <c r="G35" s="55"/>
      <c r="H35" s="7"/>
      <c r="I35" s="73" t="s">
        <v>23</v>
      </c>
      <c r="J35" s="91"/>
      <c r="K35" s="92"/>
      <c r="N35" s="42">
        <f>(F35-E35)</f>
        <v>0</v>
      </c>
      <c r="O35" s="42" t="str">
        <f>IF(H37&lt;$N$2,"",IF(P35="",N35,N35-P35))</f>
        <v/>
      </c>
      <c r="P35" s="42" t="str">
        <f t="shared" si="13"/>
        <v/>
      </c>
      <c r="Q35" s="43" t="str">
        <f t="shared" si="14"/>
        <v/>
      </c>
    </row>
    <row r="36" spans="1:17" ht="18" thickBot="1" x14ac:dyDescent="0.35">
      <c r="A36" s="90"/>
      <c r="B36" s="48" t="s">
        <v>16</v>
      </c>
      <c r="C36" s="10">
        <f t="shared" si="15"/>
        <v>43450</v>
      </c>
      <c r="D36" s="11" t="s">
        <v>24</v>
      </c>
      <c r="E36" s="53"/>
      <c r="F36" s="53"/>
      <c r="G36" s="56"/>
      <c r="H36" s="28" t="s">
        <v>25</v>
      </c>
      <c r="I36" s="13" t="s">
        <v>26</v>
      </c>
      <c r="J36" s="14" t="s">
        <v>27</v>
      </c>
      <c r="K36" s="14" t="s">
        <v>28</v>
      </c>
      <c r="N36" s="42">
        <f>(F36-E36)</f>
        <v>0</v>
      </c>
      <c r="O36" s="42" t="s">
        <v>47</v>
      </c>
      <c r="P36" s="42" t="s">
        <v>47</v>
      </c>
      <c r="Q36" s="43">
        <f t="shared" si="14"/>
        <v>0</v>
      </c>
    </row>
    <row r="37" spans="1:17" ht="18" thickBot="1" x14ac:dyDescent="0.35">
      <c r="A37" s="16"/>
      <c r="B37" s="91" t="s">
        <v>35</v>
      </c>
      <c r="C37" s="91"/>
      <c r="D37" s="91"/>
      <c r="E37" s="91"/>
      <c r="F37" s="91"/>
      <c r="G37" s="91"/>
      <c r="H37" s="17">
        <f>+SUM(N30:N36)</f>
        <v>0</v>
      </c>
      <c r="I37" s="17" t="str">
        <f>IF(OR(H37&lt;$N$2,H37=$N$2),"",MAX(0,(M37-SUM(P30:P35)-N36)))</f>
        <v/>
      </c>
      <c r="J37" s="17" t="str">
        <f>IF(OR(H37&lt;$N$2,H37=$N$2),"",MAX(0,(M37-I37)-N36))</f>
        <v/>
      </c>
      <c r="K37" s="18">
        <f>Q37</f>
        <v>0</v>
      </c>
      <c r="M37" s="44" t="str">
        <f>IF(H37&gt;$N$2,SUM(O30:P35)-$P$2+N36,"")</f>
        <v/>
      </c>
      <c r="N37" s="45"/>
      <c r="O37" s="45" t="e">
        <f>SUM(O30:O36)</f>
        <v>#VALUE!</v>
      </c>
      <c r="P37" s="45">
        <f>SUM(P30:P36)</f>
        <v>0</v>
      </c>
      <c r="Q37" s="45">
        <f>SUM(Q30:Q36)</f>
        <v>0</v>
      </c>
    </row>
    <row r="38" spans="1:17" x14ac:dyDescent="0.3">
      <c r="A38" s="100" t="s">
        <v>36</v>
      </c>
      <c r="B38" s="46"/>
      <c r="C38" s="10">
        <f>+C36+1</f>
        <v>43451</v>
      </c>
      <c r="D38" s="6" t="s">
        <v>18</v>
      </c>
      <c r="E38" s="51"/>
      <c r="F38" s="51"/>
      <c r="G38" s="54"/>
      <c r="H38" s="7"/>
      <c r="I38" s="7"/>
      <c r="J38" s="7"/>
      <c r="N38" s="42" t="str">
        <f>IF(E38="","",(F38-E38)-$P$1)</f>
        <v/>
      </c>
      <c r="O38" s="42" t="e">
        <f t="shared" ref="O38:O42" si="16">IF(N38&lt;$O$2,"",IF(P38="",N38-$O$2,MAX(0,N38-$O$2-P38)))</f>
        <v>#VALUE!</v>
      </c>
      <c r="P38" s="42" t="str">
        <f t="shared" ref="P38:P43" si="17">IF(F38&lt;$N$1,"",(F38-$N$1))</f>
        <v/>
      </c>
      <c r="Q38" s="43" t="str">
        <f t="shared" ref="Q38:Q44" si="18">+IF(B38="","",N38)</f>
        <v/>
      </c>
    </row>
    <row r="39" spans="1:17" x14ac:dyDescent="0.3">
      <c r="A39" s="89"/>
      <c r="B39" s="47"/>
      <c r="C39" s="10">
        <f>+C38+1</f>
        <v>43452</v>
      </c>
      <c r="D39" s="9" t="s">
        <v>19</v>
      </c>
      <c r="E39" s="51"/>
      <c r="F39" s="51"/>
      <c r="G39" s="55"/>
      <c r="H39" s="7"/>
      <c r="I39" s="7"/>
      <c r="J39" s="7"/>
      <c r="N39" s="42" t="str">
        <f>IF(E39="","",(F39-E39)-$P$1)</f>
        <v/>
      </c>
      <c r="O39" s="42" t="e">
        <f t="shared" si="16"/>
        <v>#VALUE!</v>
      </c>
      <c r="P39" s="42" t="str">
        <f t="shared" si="17"/>
        <v/>
      </c>
      <c r="Q39" s="43" t="str">
        <f t="shared" si="18"/>
        <v/>
      </c>
    </row>
    <row r="40" spans="1:17" x14ac:dyDescent="0.3">
      <c r="A40" s="89"/>
      <c r="B40" s="47"/>
      <c r="C40" s="10">
        <f>+C39+1</f>
        <v>43453</v>
      </c>
      <c r="D40" s="9" t="s">
        <v>19</v>
      </c>
      <c r="E40" s="51"/>
      <c r="F40" s="51"/>
      <c r="G40" s="52"/>
      <c r="H40" s="7"/>
      <c r="I40" s="7"/>
      <c r="J40" s="7"/>
      <c r="N40" s="42" t="str">
        <f>IF(E40="","",(F40-E40)-$P$1)</f>
        <v/>
      </c>
      <c r="O40" s="42" t="e">
        <f t="shared" si="16"/>
        <v>#VALUE!</v>
      </c>
      <c r="P40" s="42" t="str">
        <f t="shared" si="17"/>
        <v/>
      </c>
      <c r="Q40" s="43" t="str">
        <f t="shared" si="18"/>
        <v/>
      </c>
    </row>
    <row r="41" spans="1:17" x14ac:dyDescent="0.3">
      <c r="A41" s="89"/>
      <c r="B41" s="47"/>
      <c r="C41" s="10">
        <f>+C40+1</f>
        <v>43454</v>
      </c>
      <c r="D41" s="9" t="s">
        <v>20</v>
      </c>
      <c r="E41" s="51"/>
      <c r="F41" s="51"/>
      <c r="G41" s="52"/>
      <c r="H41" s="7"/>
      <c r="I41" s="7"/>
      <c r="J41" s="7"/>
      <c r="N41" s="42" t="str">
        <f>IF(E41="","",(F41-E41)-$P$1)</f>
        <v/>
      </c>
      <c r="O41" s="42" t="e">
        <f t="shared" si="16"/>
        <v>#VALUE!</v>
      </c>
      <c r="P41" s="42" t="str">
        <f t="shared" si="17"/>
        <v/>
      </c>
      <c r="Q41" s="43" t="str">
        <f t="shared" si="18"/>
        <v/>
      </c>
    </row>
    <row r="42" spans="1:17" ht="18" thickBot="1" x14ac:dyDescent="0.35">
      <c r="A42" s="89"/>
      <c r="B42" s="47"/>
      <c r="C42" s="10">
        <f>+C41+1</f>
        <v>43455</v>
      </c>
      <c r="D42" s="9" t="s">
        <v>21</v>
      </c>
      <c r="E42" s="51"/>
      <c r="F42" s="51"/>
      <c r="G42" s="55"/>
      <c r="H42" s="7"/>
      <c r="I42" s="7"/>
      <c r="J42" s="7"/>
      <c r="N42" s="42" t="str">
        <f>IF(E42="","",(F42-E42)-$P$1)</f>
        <v/>
      </c>
      <c r="O42" s="42" t="e">
        <f t="shared" si="16"/>
        <v>#VALUE!</v>
      </c>
      <c r="P42" s="42" t="str">
        <f t="shared" si="17"/>
        <v/>
      </c>
      <c r="Q42" s="43" t="str">
        <f t="shared" si="18"/>
        <v/>
      </c>
    </row>
    <row r="43" spans="1:17" ht="15.75" customHeight="1" thickBot="1" x14ac:dyDescent="0.35">
      <c r="A43" s="89"/>
      <c r="B43" s="47"/>
      <c r="C43" s="10">
        <f>+C42+1</f>
        <v>43456</v>
      </c>
      <c r="D43" s="9" t="s">
        <v>22</v>
      </c>
      <c r="E43" s="51"/>
      <c r="F43" s="51"/>
      <c r="G43" s="55"/>
      <c r="H43" s="7"/>
      <c r="I43" s="73" t="s">
        <v>23</v>
      </c>
      <c r="J43" s="91"/>
      <c r="K43" s="92"/>
      <c r="N43" s="42">
        <f>(F43-E43)</f>
        <v>0</v>
      </c>
      <c r="O43" s="42" t="str">
        <f>IF(H45&lt;$N$2,"",IF(P43="",N43,N43-P43))</f>
        <v/>
      </c>
      <c r="P43" s="42" t="str">
        <f t="shared" si="17"/>
        <v/>
      </c>
      <c r="Q43" s="43" t="str">
        <f t="shared" si="18"/>
        <v/>
      </c>
    </row>
    <row r="44" spans="1:17" ht="18" thickBot="1" x14ac:dyDescent="0.35">
      <c r="A44" s="101"/>
      <c r="B44" s="48" t="s">
        <v>16</v>
      </c>
      <c r="C44" s="10">
        <f t="shared" ref="C44" si="19">+C43+1</f>
        <v>43457</v>
      </c>
      <c r="D44" s="11" t="s">
        <v>24</v>
      </c>
      <c r="E44" s="53"/>
      <c r="F44" s="53"/>
      <c r="G44" s="56"/>
      <c r="H44" s="28" t="s">
        <v>25</v>
      </c>
      <c r="I44" s="13" t="s">
        <v>26</v>
      </c>
      <c r="J44" s="14" t="s">
        <v>27</v>
      </c>
      <c r="K44" s="14" t="s">
        <v>28</v>
      </c>
      <c r="N44" s="42">
        <f>(F44-E44)</f>
        <v>0</v>
      </c>
      <c r="O44" s="42" t="s">
        <v>47</v>
      </c>
      <c r="P44" s="42" t="s">
        <v>47</v>
      </c>
      <c r="Q44" s="43">
        <f t="shared" si="18"/>
        <v>0</v>
      </c>
    </row>
    <row r="45" spans="1:17" ht="18" thickBot="1" x14ac:dyDescent="0.35">
      <c r="A45" s="16"/>
      <c r="B45" s="91" t="s">
        <v>37</v>
      </c>
      <c r="C45" s="91"/>
      <c r="D45" s="91"/>
      <c r="E45" s="91"/>
      <c r="F45" s="91"/>
      <c r="G45" s="91"/>
      <c r="H45" s="17">
        <f>+SUM(N38:N44)</f>
        <v>0</v>
      </c>
      <c r="I45" s="17" t="str">
        <f>IF(OR(H45&lt;$N$2,H45=$N$2),"",MAX(0,(M45-SUM(P38:P43)-N44)))</f>
        <v/>
      </c>
      <c r="J45" s="17" t="str">
        <f>IF(OR(H45&lt;$N$2,H45=$N$2),"",MAX(0,(M45-I45)-N44))</f>
        <v/>
      </c>
      <c r="K45" s="18">
        <f>Q45</f>
        <v>0</v>
      </c>
      <c r="M45" s="44" t="str">
        <f>IF(H45&gt;$N$2,SUM(O38:P43)-$P$2+N44,"")</f>
        <v/>
      </c>
      <c r="N45" s="45"/>
      <c r="O45" s="45" t="e">
        <f>SUM(O38:O44)</f>
        <v>#VALUE!</v>
      </c>
      <c r="P45" s="45">
        <f>SUM(P38:P44)</f>
        <v>0</v>
      </c>
      <c r="Q45" s="45">
        <f>SUM(Q38:Q44)</f>
        <v>0</v>
      </c>
    </row>
    <row r="46" spans="1:17" ht="18" thickBot="1" x14ac:dyDescent="0.35">
      <c r="A46" s="37"/>
      <c r="B46" s="37"/>
      <c r="C46" s="27"/>
      <c r="D46" s="27"/>
      <c r="E46" s="27"/>
      <c r="F46" s="67" t="s">
        <v>38</v>
      </c>
      <c r="G46" s="68"/>
      <c r="H46" s="17">
        <f>SUM(H6:H45)</f>
        <v>0.375</v>
      </c>
      <c r="I46" s="17">
        <f>SUM(I6:I45)</f>
        <v>0</v>
      </c>
      <c r="J46" s="17">
        <f>SUM(J6:J45)</f>
        <v>0</v>
      </c>
      <c r="K46" s="17">
        <f>SUM(K6:K45)</f>
        <v>0</v>
      </c>
      <c r="L46" s="30"/>
      <c r="Q46" s="59">
        <f>SUM(Q45,Q37,Q29,Q21,Q13)</f>
        <v>0</v>
      </c>
    </row>
    <row r="47" spans="1:17" ht="18" thickBot="1" x14ac:dyDescent="0.35"/>
    <row r="48" spans="1:17" ht="18" thickBot="1" x14ac:dyDescent="0.35">
      <c r="F48" s="69" t="s">
        <v>39</v>
      </c>
      <c r="G48" s="70"/>
    </row>
    <row r="49" spans="2:10" ht="18" thickBot="1" x14ac:dyDescent="0.35">
      <c r="E49" s="71" t="s">
        <v>40</v>
      </c>
      <c r="F49" s="28" t="s">
        <v>41</v>
      </c>
      <c r="G49" s="63">
        <f>I46</f>
        <v>0</v>
      </c>
    </row>
    <row r="50" spans="2:10" ht="15.95" customHeight="1" thickBot="1" x14ac:dyDescent="0.35">
      <c r="E50" s="72"/>
      <c r="F50" s="28" t="s">
        <v>42</v>
      </c>
      <c r="G50" s="63">
        <f>J46</f>
        <v>0</v>
      </c>
    </row>
    <row r="51" spans="2:10" ht="15.6" customHeight="1" thickBot="1" x14ac:dyDescent="0.35">
      <c r="E51" s="73" t="s">
        <v>16</v>
      </c>
      <c r="F51" s="74"/>
      <c r="G51" s="64">
        <f>Q46</f>
        <v>0</v>
      </c>
    </row>
    <row r="52" spans="2:10" x14ac:dyDescent="0.3">
      <c r="G52" s="65"/>
    </row>
    <row r="56" spans="2:10" ht="18" thickBot="1" x14ac:dyDescent="0.35">
      <c r="B56" s="61"/>
      <c r="C56" s="61"/>
      <c r="D56" s="61"/>
      <c r="E56" s="31"/>
      <c r="F56" s="61"/>
      <c r="G56" s="61"/>
      <c r="H56" s="31"/>
      <c r="I56" s="62"/>
      <c r="J56" s="62"/>
    </row>
    <row r="57" spans="2:10" ht="31.5" x14ac:dyDescent="0.3">
      <c r="B57" s="75" t="s">
        <v>43</v>
      </c>
      <c r="C57" s="75"/>
      <c r="D57" s="75"/>
      <c r="E57" s="32"/>
      <c r="F57" s="60" t="s">
        <v>44</v>
      </c>
      <c r="G57" s="33"/>
      <c r="H57" s="34"/>
      <c r="I57" s="33" t="s">
        <v>45</v>
      </c>
      <c r="J57" s="32"/>
    </row>
    <row r="58" spans="2:10" x14ac:dyDescent="0.3">
      <c r="B58" s="35"/>
      <c r="C58" s="35"/>
      <c r="D58" s="35"/>
      <c r="E58" s="35"/>
      <c r="F58" s="35"/>
      <c r="G58" s="35"/>
      <c r="H58" s="35"/>
      <c r="I58" s="36" t="s">
        <v>46</v>
      </c>
      <c r="J58" s="32"/>
    </row>
  </sheetData>
  <sheetProtection algorithmName="SHA-512" hashValue="w4UYSsp0C644Ra+C/ogndBkUGX0A7QQkq2i37Bjd806o3bErOlFuA6oFz6QpJENxTxvXB4pVOUlvy/BVz0Stpw==" saltValue="9txS4klxpt8WQADqKhN0WA==" spinCount="100000" sheet="1" objects="1" scenarios="1"/>
  <mergeCells count="29">
    <mergeCell ref="B37:G37"/>
    <mergeCell ref="A38:A44"/>
    <mergeCell ref="I43:K43"/>
    <mergeCell ref="B45:G45"/>
    <mergeCell ref="A14:A20"/>
    <mergeCell ref="I19:K19"/>
    <mergeCell ref="B21:G21"/>
    <mergeCell ref="A22:A28"/>
    <mergeCell ref="I27:K27"/>
    <mergeCell ref="B29:G29"/>
    <mergeCell ref="A1:K1"/>
    <mergeCell ref="D2:K2"/>
    <mergeCell ref="H3:K3"/>
    <mergeCell ref="H4:K4"/>
    <mergeCell ref="A30:A36"/>
    <mergeCell ref="I35:K35"/>
    <mergeCell ref="A4:C4"/>
    <mergeCell ref="D4:F4"/>
    <mergeCell ref="A6:A12"/>
    <mergeCell ref="I11:K11"/>
    <mergeCell ref="B13:G13"/>
    <mergeCell ref="A2:C2"/>
    <mergeCell ref="A3:C3"/>
    <mergeCell ref="D3:F3"/>
    <mergeCell ref="F46:G46"/>
    <mergeCell ref="F48:G48"/>
    <mergeCell ref="E49:E50"/>
    <mergeCell ref="E51:F51"/>
    <mergeCell ref="B57:D57"/>
  </mergeCells>
  <dataValidations disablePrompts="1" count="1">
    <dataValidation type="list" allowBlank="1" showInputMessage="1" showErrorMessage="1" sqref="B30:B36 B6:B12 B14:B20 B22:B28 B38:B44" xr:uid="{00000000-0002-0000-0000-000000000000}">
      <formula1>$Q$5</formula1>
    </dataValidation>
  </dataValidations>
  <pageMargins left="0.7" right="0.7" top="0.75" bottom="0.75" header="0.3" footer="0.3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Iván Romero Reyes</dc:creator>
  <cp:lastModifiedBy>Juan Carlos Tello Poloche</cp:lastModifiedBy>
  <cp:lastPrinted>2017-08-18T17:32:01Z</cp:lastPrinted>
  <dcterms:created xsi:type="dcterms:W3CDTF">2017-08-18T17:03:58Z</dcterms:created>
  <dcterms:modified xsi:type="dcterms:W3CDTF">2018-11-19T16:59:18Z</dcterms:modified>
</cp:coreProperties>
</file>